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<sst xmlns="http://schemas.openxmlformats.org/spreadsheetml/2006/main" count="52" uniqueCount="45">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</sst>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10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176" fontId="3" fillId="0" borderId="14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6" xfId="1" applyNumberFormat="1" applyFont="1" applyBorder="1" applyAlignment="1">
      <alignment horizontal="right" vertical="center"/>
    </xf>
    <xf numFmtId="178" fontId="8" fillId="0" borderId="7" xfId="1" applyNumberFormat="1" applyFont="1" applyBorder="1" applyAlignment="1">
      <alignment vertical="center"/>
    </xf>
    <xf numFmtId="177" fontId="8" fillId="0" borderId="6" xfId="1" applyNumberFormat="1" applyFont="1" applyBorder="1" applyAlignment="1">
      <alignment horizontal="right" vertical="center"/>
    </xf>
    <xf numFmtId="178" fontId="8" fillId="0" borderId="35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vertical="center"/>
    </xf>
    <xf numFmtId="177" fontId="8" fillId="0" borderId="17" xfId="1" applyNumberFormat="1" applyFont="1" applyBorder="1" applyAlignment="1">
      <alignment horizontal="right" vertical="center"/>
    </xf>
    <xf numFmtId="178" fontId="8" fillId="0" borderId="37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176" fontId="9" fillId="0" borderId="9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vertical="center"/>
    </xf>
    <xf numFmtId="177" fontId="9" fillId="0" borderId="9" xfId="1" applyNumberFormat="1" applyFont="1" applyBorder="1" applyAlignment="1">
      <alignment horizontal="right" vertical="center"/>
    </xf>
    <xf numFmtId="178" fontId="9" fillId="0" borderId="27" xfId="1" applyNumberFormat="1" applyFont="1" applyBorder="1" applyAlignment="1">
      <alignment horizontal="right" vertical="center"/>
    </xf>
    <xf numFmtId="176" fontId="8" fillId="0" borderId="25" xfId="3" applyNumberFormat="1" applyFont="1" applyBorder="1" applyAlignment="1">
      <alignment horizontal="right" vertical="center"/>
    </xf>
    <xf numFmtId="178" fontId="8" fillId="0" borderId="26" xfId="3" applyNumberFormat="1" applyFont="1" applyBorder="1" applyAlignment="1">
      <alignment horizontal="right" vertical="center"/>
    </xf>
    <xf numFmtId="177" fontId="8" fillId="0" borderId="2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8" fontId="8" fillId="0" borderId="10" xfId="3" applyNumberFormat="1" applyFont="1" applyBorder="1" applyAlignment="1">
      <alignment horizontal="right" vertical="center"/>
    </xf>
    <xf numFmtId="177" fontId="8" fillId="0" borderId="9" xfId="3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178" fontId="8" fillId="0" borderId="28" xfId="3" applyNumberFormat="1" applyFont="1" applyBorder="1" applyAlignment="1">
      <alignment horizontal="right" vertical="center"/>
    </xf>
    <xf numFmtId="178" fontId="9" fillId="0" borderId="27" xfId="3" applyNumberFormat="1" applyFont="1" applyBorder="1" applyAlignment="1">
      <alignment horizontal="right" vertical="center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22" workbookViewId="0">
      <selection activeCell="A3" sqref="A3:XFD3"/>
    </sheetView>
  </sheetViews>
  <sheetFormatPr defaultRowHeight="16.5" x14ac:dyDescent="0.3"/>
  <cols>
    <col min="1" max="1" width="32.625" style="42" customWidth="1"/>
    <col min="2" max="5" width="21.625" style="42" customWidth="1"/>
    <col min="6" max="16384" width="9" style="42"/>
  </cols>
  <sheetData>
    <row r="1" spans="1:5" ht="21" customHeight="1" thickBot="1" x14ac:dyDescent="0.35">
      <c r="A1" s="43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51">
        <v>3235</v>
      </c>
      <c r="C3" s="52">
        <v>101.44</v>
      </c>
      <c r="D3" s="53">
        <v>1499860</v>
      </c>
      <c r="E3" s="54">
        <v>94.87</v>
      </c>
    </row>
    <row r="4" spans="1:5" ht="21" customHeight="1" x14ac:dyDescent="0.3">
      <c r="A4" s="6" t="s">
        <v>8</v>
      </c>
      <c r="B4" s="55">
        <v>12251</v>
      </c>
      <c r="C4" s="56">
        <v>81.61</v>
      </c>
      <c r="D4" s="57">
        <v>10258529</v>
      </c>
      <c r="E4" s="58">
        <v>74.959999999999994</v>
      </c>
    </row>
    <row r="5" spans="1:5" ht="21" customHeight="1" x14ac:dyDescent="0.3">
      <c r="A5" s="6" t="s">
        <v>9</v>
      </c>
      <c r="B5" s="55">
        <v>6645</v>
      </c>
      <c r="C5" s="56">
        <v>100.48</v>
      </c>
      <c r="D5" s="57">
        <v>3192570</v>
      </c>
      <c r="E5" s="58">
        <v>95.59</v>
      </c>
    </row>
    <row r="6" spans="1:5" ht="21" customHeight="1" x14ac:dyDescent="0.3">
      <c r="A6" s="6" t="s">
        <v>10</v>
      </c>
      <c r="B6" s="55">
        <v>10724</v>
      </c>
      <c r="C6" s="56">
        <v>111.63</v>
      </c>
      <c r="D6" s="57">
        <v>5473711</v>
      </c>
      <c r="E6" s="58">
        <v>134.87</v>
      </c>
    </row>
    <row r="7" spans="1:5" ht="21" customHeight="1" x14ac:dyDescent="0.3">
      <c r="A7" s="6" t="s">
        <v>23</v>
      </c>
      <c r="B7" s="55">
        <v>1335</v>
      </c>
      <c r="C7" s="56">
        <v>103.57</v>
      </c>
      <c r="D7" s="57">
        <v>1169343</v>
      </c>
      <c r="E7" s="58">
        <v>161.81</v>
      </c>
    </row>
    <row r="8" spans="1:5" ht="21" customHeight="1" x14ac:dyDescent="0.3">
      <c r="A8" s="6" t="s">
        <v>24</v>
      </c>
      <c r="B8" s="55">
        <v>1569</v>
      </c>
      <c r="C8" s="56">
        <v>83.64</v>
      </c>
      <c r="D8" s="57">
        <v>447530</v>
      </c>
      <c r="E8" s="58">
        <v>48.77</v>
      </c>
    </row>
    <row r="9" spans="1:5" ht="21" customHeight="1" x14ac:dyDescent="0.3">
      <c r="A9" s="7" t="s">
        <v>11</v>
      </c>
      <c r="B9" s="59">
        <v>2645</v>
      </c>
      <c r="C9" s="60">
        <v>103.68</v>
      </c>
      <c r="D9" s="61">
        <v>803322</v>
      </c>
      <c r="E9" s="62">
        <v>112.94</v>
      </c>
    </row>
    <row r="10" spans="1:5" ht="21" customHeight="1" x14ac:dyDescent="0.3">
      <c r="A10" s="44" t="s">
        <v>2</v>
      </c>
      <c r="B10" s="63">
        <f>IF(SUM(B3:B9)=0,"",SUM(B3:B9))</f>
        <v>38404</v>
      </c>
      <c r="C10" s="64">
        <f>IF(B10="","",B10/40137*100)</f>
        <v>95.682288163041591</v>
      </c>
      <c r="D10" s="65">
        <f>IF(SUM(D3:D9)=0,"",SUM(D3:D9))</f>
        <v>22844865</v>
      </c>
      <c r="E10" s="66">
        <f>IF(D10="","",D10/25017128*100)</f>
        <v>91.316896967549582</v>
      </c>
    </row>
    <row r="11" spans="1:5" ht="21" customHeight="1" x14ac:dyDescent="0.3">
      <c r="A11" s="5" t="s">
        <v>25</v>
      </c>
      <c r="B11" s="51">
        <v>1860</v>
      </c>
      <c r="C11" s="52">
        <v>94.03</v>
      </c>
      <c r="D11" s="53">
        <v>1111143</v>
      </c>
      <c r="E11" s="54">
        <v>103.22</v>
      </c>
    </row>
    <row r="12" spans="1:5" ht="21" customHeight="1" x14ac:dyDescent="0.3">
      <c r="A12" s="6" t="s">
        <v>26</v>
      </c>
      <c r="B12" s="55">
        <v>10199</v>
      </c>
      <c r="C12" s="56">
        <v>107.28</v>
      </c>
      <c r="D12" s="57">
        <v>5330017</v>
      </c>
      <c r="E12" s="58">
        <v>122.08</v>
      </c>
    </row>
    <row r="13" spans="1:5" ht="21" customHeight="1" x14ac:dyDescent="0.3">
      <c r="A13" s="6" t="s">
        <v>27</v>
      </c>
      <c r="B13" s="55">
        <v>2500</v>
      </c>
      <c r="C13" s="56">
        <v>98.81</v>
      </c>
      <c r="D13" s="57">
        <v>1102838</v>
      </c>
      <c r="E13" s="58">
        <v>102.86</v>
      </c>
    </row>
    <row r="14" spans="1:5" ht="21" customHeight="1" x14ac:dyDescent="0.3">
      <c r="A14" s="6" t="s">
        <v>28</v>
      </c>
      <c r="B14" s="55">
        <v>1550</v>
      </c>
      <c r="C14" s="56">
        <v>108.32</v>
      </c>
      <c r="D14" s="57">
        <v>936949</v>
      </c>
      <c r="E14" s="58">
        <v>123.22</v>
      </c>
    </row>
    <row r="15" spans="1:5" ht="21" customHeight="1" x14ac:dyDescent="0.3">
      <c r="A15" s="6" t="s">
        <v>29</v>
      </c>
      <c r="B15" s="55">
        <v>6160</v>
      </c>
      <c r="C15" s="56">
        <v>113.53</v>
      </c>
      <c r="D15" s="57">
        <v>3336656</v>
      </c>
      <c r="E15" s="58">
        <v>121.43</v>
      </c>
    </row>
    <row r="16" spans="1:5" ht="21" customHeight="1" x14ac:dyDescent="0.3">
      <c r="A16" s="6" t="s">
        <v>12</v>
      </c>
      <c r="B16" s="55">
        <v>735</v>
      </c>
      <c r="C16" s="56">
        <v>104.11</v>
      </c>
      <c r="D16" s="57">
        <v>308484</v>
      </c>
      <c r="E16" s="58">
        <v>109.24</v>
      </c>
    </row>
    <row r="17" spans="1:5" ht="21" customHeight="1" x14ac:dyDescent="0.3">
      <c r="A17" s="6" t="s">
        <v>13</v>
      </c>
      <c r="B17" s="55">
        <v>4535</v>
      </c>
      <c r="C17" s="56">
        <v>108.08</v>
      </c>
      <c r="D17" s="57">
        <v>2455157</v>
      </c>
      <c r="E17" s="58">
        <v>126.8</v>
      </c>
    </row>
    <row r="18" spans="1:5" ht="21" customHeight="1" x14ac:dyDescent="0.3">
      <c r="A18" s="6" t="s">
        <v>14</v>
      </c>
      <c r="B18" s="55">
        <v>1320</v>
      </c>
      <c r="C18" s="56">
        <v>103.13</v>
      </c>
      <c r="D18" s="57">
        <v>542355</v>
      </c>
      <c r="E18" s="58">
        <v>77.44</v>
      </c>
    </row>
    <row r="19" spans="1:5" ht="21" customHeight="1" x14ac:dyDescent="0.3">
      <c r="A19" s="10" t="s">
        <v>30</v>
      </c>
      <c r="B19" s="67">
        <v>677</v>
      </c>
      <c r="C19" s="68">
        <v>109.72</v>
      </c>
      <c r="D19" s="69">
        <v>334401</v>
      </c>
      <c r="E19" s="70">
        <v>84.82</v>
      </c>
    </row>
    <row r="20" spans="1:5" ht="21" customHeight="1" x14ac:dyDescent="0.3">
      <c r="A20" s="44" t="s">
        <v>3</v>
      </c>
      <c r="B20" s="63">
        <f>IF(SUM(B11:B19)=0,"",SUM(B11:B19))</f>
        <v>29536</v>
      </c>
      <c r="C20" s="64">
        <f>IF(B20="","",B20/27671*100)</f>
        <v>106.73990820714828</v>
      </c>
      <c r="D20" s="65">
        <f>IF(SUM(D11:D19)=0,"",SUM(D11:D19))</f>
        <v>15458000</v>
      </c>
      <c r="E20" s="66">
        <f>IF(D20="","",D20/13336077*100)</f>
        <v>115.91114838344139</v>
      </c>
    </row>
    <row r="21" spans="1:5" ht="21" customHeight="1" x14ac:dyDescent="0.3">
      <c r="A21" s="5" t="s">
        <v>31</v>
      </c>
      <c r="B21" s="51">
        <v>1637</v>
      </c>
      <c r="C21" s="52">
        <v>102.63</v>
      </c>
      <c r="D21" s="53">
        <v>539115</v>
      </c>
      <c r="E21" s="54">
        <v>119.79</v>
      </c>
    </row>
    <row r="22" spans="1:5" ht="21" customHeight="1" x14ac:dyDescent="0.3">
      <c r="A22" s="6" t="s">
        <v>32</v>
      </c>
      <c r="B22" s="73">
        <v>275</v>
      </c>
      <c r="C22" s="74">
        <v>94.18</v>
      </c>
      <c r="D22" s="75">
        <v>55935</v>
      </c>
      <c r="E22" s="76">
        <v>91.39</v>
      </c>
    </row>
    <row r="23" spans="1:5" ht="21" customHeight="1" x14ac:dyDescent="0.3">
      <c r="A23" s="6" t="s">
        <v>15</v>
      </c>
      <c r="B23" s="55">
        <v>12594</v>
      </c>
      <c r="C23" s="56">
        <v>98.32</v>
      </c>
      <c r="D23" s="57">
        <v>5131034</v>
      </c>
      <c r="E23" s="58">
        <v>100.45</v>
      </c>
    </row>
    <row r="24" spans="1:5" ht="21" customHeight="1" x14ac:dyDescent="0.3">
      <c r="A24" s="6" t="s">
        <v>33</v>
      </c>
      <c r="B24" s="55">
        <v>5582</v>
      </c>
      <c r="C24" s="56">
        <v>105.34</v>
      </c>
      <c r="D24" s="57">
        <v>2328175</v>
      </c>
      <c r="E24" s="58">
        <v>97.98</v>
      </c>
    </row>
    <row r="25" spans="1:5" ht="21" customHeight="1" x14ac:dyDescent="0.3">
      <c r="A25" s="6" t="s">
        <v>34</v>
      </c>
      <c r="B25" s="55">
        <v>7588</v>
      </c>
      <c r="C25" s="56">
        <v>101.91</v>
      </c>
      <c r="D25" s="57">
        <v>3278193</v>
      </c>
      <c r="E25" s="58">
        <v>109.99</v>
      </c>
    </row>
    <row r="26" spans="1:5" ht="21" customHeight="1" x14ac:dyDescent="0.3">
      <c r="A26" s="6" t="s">
        <v>35</v>
      </c>
      <c r="B26" s="55">
        <v>5578</v>
      </c>
      <c r="C26" s="56">
        <v>102.05</v>
      </c>
      <c r="D26" s="57">
        <v>1981379</v>
      </c>
      <c r="E26" s="58">
        <v>108.17</v>
      </c>
    </row>
    <row r="27" spans="1:5" ht="21" customHeight="1" x14ac:dyDescent="0.3">
      <c r="A27" s="6" t="s">
        <v>36</v>
      </c>
      <c r="B27" s="55">
        <v>16472</v>
      </c>
      <c r="C27" s="56">
        <v>88.09</v>
      </c>
      <c r="D27" s="57">
        <v>4809662</v>
      </c>
      <c r="E27" s="58">
        <v>85.3</v>
      </c>
    </row>
    <row r="28" spans="1:5" ht="21" customHeight="1" x14ac:dyDescent="0.3">
      <c r="A28" s="6" t="s">
        <v>16</v>
      </c>
      <c r="B28" s="55">
        <v>16337</v>
      </c>
      <c r="C28" s="56">
        <v>103.76</v>
      </c>
      <c r="D28" s="57">
        <v>4850266</v>
      </c>
      <c r="E28" s="58">
        <v>108.14</v>
      </c>
    </row>
    <row r="29" spans="1:5" ht="21" customHeight="1" x14ac:dyDescent="0.3">
      <c r="A29" s="6" t="s">
        <v>17</v>
      </c>
      <c r="B29" s="55">
        <v>18906</v>
      </c>
      <c r="C29" s="56">
        <v>112.13</v>
      </c>
      <c r="D29" s="57">
        <v>8508920</v>
      </c>
      <c r="E29" s="58">
        <v>115.55</v>
      </c>
    </row>
    <row r="30" spans="1:5" ht="21" customHeight="1" x14ac:dyDescent="0.3">
      <c r="A30" s="6" t="s">
        <v>37</v>
      </c>
      <c r="B30" s="55">
        <v>6532</v>
      </c>
      <c r="C30" s="56">
        <v>83.82</v>
      </c>
      <c r="D30" s="57">
        <v>1996488</v>
      </c>
      <c r="E30" s="58">
        <v>63.77</v>
      </c>
    </row>
    <row r="31" spans="1:5" ht="21" customHeight="1" x14ac:dyDescent="0.3">
      <c r="A31" s="6" t="s">
        <v>38</v>
      </c>
      <c r="B31" s="55">
        <v>5998</v>
      </c>
      <c r="C31" s="56">
        <v>98.12</v>
      </c>
      <c r="D31" s="57">
        <v>1727128</v>
      </c>
      <c r="E31" s="58">
        <v>81.400000000000006</v>
      </c>
    </row>
    <row r="32" spans="1:5" ht="21" customHeight="1" x14ac:dyDescent="0.3">
      <c r="A32" s="6" t="s">
        <v>18</v>
      </c>
      <c r="B32" s="55">
        <v>45344</v>
      </c>
      <c r="C32" s="56">
        <v>111.24</v>
      </c>
      <c r="D32" s="57">
        <v>17860999</v>
      </c>
      <c r="E32" s="58">
        <v>95.86</v>
      </c>
    </row>
    <row r="33" spans="1:5" ht="21" customHeight="1" x14ac:dyDescent="0.3">
      <c r="A33" s="7" t="s">
        <v>19</v>
      </c>
      <c r="B33" s="59">
        <v>9480</v>
      </c>
      <c r="C33" s="60">
        <v>112.18</v>
      </c>
      <c r="D33" s="61">
        <v>2857924</v>
      </c>
      <c r="E33" s="62">
        <v>118.45</v>
      </c>
    </row>
    <row r="34" spans="1:5" ht="21" customHeight="1" x14ac:dyDescent="0.3">
      <c r="A34" s="44" t="s">
        <v>4</v>
      </c>
      <c r="B34" s="63">
        <f>IF(SUM(B21:B33)=0,"",SUM(B21:B33))</f>
        <v>152323</v>
      </c>
      <c r="C34" s="64">
        <f>IF(B34="","",B34/147332*100)</f>
        <v>103.38758721798386</v>
      </c>
      <c r="D34" s="65">
        <f>IF(SUM(D21:D33)=0,"",SUM(D21:D33))</f>
        <v>55925218</v>
      </c>
      <c r="E34" s="66">
        <f>IF(D34="","",D34/56593352*100)</f>
        <v>98.819412569872171</v>
      </c>
    </row>
    <row r="35" spans="1:5" ht="21" customHeight="1" x14ac:dyDescent="0.3">
      <c r="A35" s="11" t="s">
        <v>5</v>
      </c>
      <c r="B35" s="63">
        <f xml:space="preserve"> IF(SUM(B34,B20,B10)+0=0,"",SUM(B34,B20,B10)+0)</f>
        <v>220263</v>
      </c>
      <c r="C35" s="71">
        <f>IF(B35&lt;&gt; "",IF(B36 &lt;&gt;"",B35/B36*100,""),"")</f>
        <v>102.38124012271079</v>
      </c>
      <c r="D35" s="65">
        <f xml:space="preserve"> IF(SUM(D34,D20,D10)+0=0,"",SUM(D34,D20,D10)+0)</f>
        <v>94228083</v>
      </c>
      <c r="E35" s="72">
        <f>IF(D35&lt;&gt; "",IF(D36 &lt;&gt;"",D35/D36*100,""),"")</f>
        <v>99.243285883447044</v>
      </c>
    </row>
    <row r="36" spans="1:5" ht="20.25" customHeight="1" thickBot="1" x14ac:dyDescent="0.35">
      <c r="A36" s="12" t="s">
        <v>6</v>
      </c>
      <c r="B36" s="13">
        <v>215140</v>
      </c>
      <c r="C36" s="14">
        <v>98.28</v>
      </c>
      <c r="D36" s="15">
        <v>94946557</v>
      </c>
      <c r="E36" s="39">
        <v>128.6</v>
      </c>
    </row>
    <row r="37" spans="1:5" s="46" customFormat="1" ht="21" customHeight="1" thickBot="1" x14ac:dyDescent="0.35">
      <c r="A37" s="45" t="s">
        <v>39</v>
      </c>
      <c r="B37" s="29"/>
      <c r="C37" s="30"/>
      <c r="D37" s="31"/>
      <c r="E37" s="40"/>
    </row>
    <row r="38" spans="1:5" s="46" customFormat="1" ht="21" customHeight="1" x14ac:dyDescent="0.3">
      <c r="A38" s="16" t="s">
        <v>40</v>
      </c>
      <c r="B38" s="77">
        <v>3642</v>
      </c>
      <c r="C38" s="78">
        <v>151.62</v>
      </c>
      <c r="D38" s="79">
        <v>719715</v>
      </c>
      <c r="E38" s="80">
        <v>129.38</v>
      </c>
    </row>
    <row r="39" spans="1:5" s="46" customFormat="1" ht="21" customHeight="1" x14ac:dyDescent="0.3">
      <c r="A39" s="17" t="s">
        <v>41</v>
      </c>
      <c r="B39" s="81">
        <v>3959</v>
      </c>
      <c r="C39" s="82">
        <v>109.09</v>
      </c>
      <c r="D39" s="83">
        <v>1295891</v>
      </c>
      <c r="E39" s="86">
        <v>115.44</v>
      </c>
    </row>
    <row r="40" spans="1:5" s="46" customFormat="1" ht="21" customHeight="1" x14ac:dyDescent="0.3">
      <c r="A40" s="17" t="s">
        <v>42</v>
      </c>
      <c r="B40" s="81">
        <v>11784</v>
      </c>
      <c r="C40" s="82">
        <v>100.35</v>
      </c>
      <c r="D40" s="83">
        <v>4472431</v>
      </c>
      <c r="E40" s="86">
        <v>102.66</v>
      </c>
    </row>
    <row r="41" spans="1:5" s="46" customFormat="1" ht="21" customHeight="1" x14ac:dyDescent="0.3">
      <c r="A41" s="11" t="s">
        <v>5</v>
      </c>
      <c r="B41" s="63">
        <f>IF(SUM(B38:B40)=0,"",SUM(B38:B40))</f>
        <v>19385</v>
      </c>
      <c r="C41" s="84">
        <f>IF(B41&lt;&gt; "",IF(B42 &lt;&gt;"",B41/B42*100,""),"")</f>
        <v>109.06380105772477</v>
      </c>
      <c r="D41" s="65">
        <f>IF(SUM(D38:D40)=0,"",SUM(D38:D40))</f>
        <v>6488037</v>
      </c>
      <c r="E41" s="85">
        <f>IF(D41&lt;&gt; "",IF(D42 &lt;&gt;"",D41/D42*100,""),"")</f>
        <v>107.50100201695783</v>
      </c>
    </row>
    <row r="42" spans="1:5" s="46" customFormat="1" ht="21" customHeight="1" thickBot="1" x14ac:dyDescent="0.35">
      <c r="A42" s="24" t="s">
        <v>6</v>
      </c>
      <c r="B42" s="25">
        <v>17774</v>
      </c>
      <c r="C42" s="26">
        <v>80.290000000000006</v>
      </c>
      <c r="D42" s="27">
        <v>6035327</v>
      </c>
      <c r="E42" s="41">
        <v>88.82</v>
      </c>
    </row>
    <row r="43" spans="1:5" s="46" customFormat="1" ht="21" customHeight="1" thickBot="1" x14ac:dyDescent="0.35">
      <c r="A43" s="45" t="s">
        <v>43</v>
      </c>
      <c r="B43" s="29"/>
      <c r="C43" s="30"/>
      <c r="D43" s="31"/>
      <c r="E43" s="40"/>
    </row>
    <row r="44" spans="1:5" s="46" customFormat="1" ht="21" customHeight="1" x14ac:dyDescent="0.3">
      <c r="A44" s="32" t="s">
        <v>44</v>
      </c>
      <c r="B44" s="33">
        <v>173</v>
      </c>
      <c r="C44" s="34">
        <v>192.22</v>
      </c>
      <c r="D44" s="35">
        <v>431167</v>
      </c>
      <c r="E44" s="36">
        <v>60.37</v>
      </c>
    </row>
    <row r="45" spans="1:5" s="46" customFormat="1" ht="21" customHeight="1" x14ac:dyDescent="0.3">
      <c r="A45" s="17" t="s">
        <v>41</v>
      </c>
      <c r="B45" s="18">
        <v>4</v>
      </c>
      <c r="C45" s="19"/>
      <c r="D45" s="20">
        <v>83481</v>
      </c>
      <c r="E45" s="21"/>
    </row>
    <row r="46" spans="1:5" s="46" customFormat="1" ht="21" customHeight="1" x14ac:dyDescent="0.3">
      <c r="A46" s="17" t="s">
        <v>42</v>
      </c>
      <c r="B46" s="18">
        <v>42</v>
      </c>
      <c r="C46" s="19">
        <v>33.869999999999997</v>
      </c>
      <c r="D46" s="20">
        <v>161488</v>
      </c>
      <c r="E46" s="21">
        <v>16.98</v>
      </c>
    </row>
    <row r="47" spans="1:5" s="46" customFormat="1" ht="21" customHeight="1" x14ac:dyDescent="0.3">
      <c r="A47" s="11" t="s">
        <v>5</v>
      </c>
      <c r="B47" s="8">
        <f>IF(SUM(B44:B46)=0,"",SUM(B44:B46))</f>
        <v>219</v>
      </c>
      <c r="C47" s="22">
        <f>IF(B47&lt;&gt; "",IF(B48 &lt;&gt;"",B47/B48*100,""),"")</f>
        <v>102.33644859813084</v>
      </c>
      <c r="D47" s="9">
        <f>IF(SUM(D44:D46)=0,"",SUM(D44:D46))</f>
        <v>676136</v>
      </c>
      <c r="E47" s="23">
        <f>IF(D47&lt;&gt; "",IF(D48 &lt;&gt;"",D47/D48*100,""),"")</f>
        <v>40.606037311604268</v>
      </c>
    </row>
    <row r="48" spans="1:5" s="46" customFormat="1" ht="21" customHeight="1" thickBot="1" x14ac:dyDescent="0.35">
      <c r="A48" s="24" t="s">
        <v>6</v>
      </c>
      <c r="B48" s="25">
        <v>214</v>
      </c>
      <c r="C48" s="26"/>
      <c r="D48" s="27">
        <v>1665112</v>
      </c>
      <c r="E48" s="28"/>
    </row>
    <row r="50" spans="1:5" ht="18" customHeight="1" x14ac:dyDescent="0.3">
      <c r="A50" s="38"/>
      <c r="B50" s="47"/>
      <c r="C50" s="47"/>
      <c r="D50" s="47"/>
      <c r="E50" s="47"/>
    </row>
    <row r="51" spans="1:5" ht="18" customHeight="1" x14ac:dyDescent="0.3">
      <c r="A51" s="37"/>
      <c r="B51" s="48"/>
      <c r="C51" s="48"/>
      <c r="D51" s="48"/>
      <c r="E51" s="48"/>
    </row>
    <row r="52" spans="1:5" ht="18" customHeight="1" x14ac:dyDescent="0.3">
      <c r="A52" s="49"/>
      <c r="B52" s="50"/>
      <c r="C52" s="50"/>
      <c r="D52" s="50"/>
      <c r="E52" s="50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2022年02月&amp;C&amp;"ＭＳ 明朝,太字"&amp;20&amp;U国際輸出航空貨物実績集計表 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2022-04-18T04:44:19Z</cp:lastPrinted>
  <dcterms:created xsi:type="dcterms:W3CDTF">2010-01-21T06:45:20Z</dcterms:created>
  <dcterms:modified xsi:type="dcterms:W3CDTF">2022-04-18T04:49:07Z</dcterms:modified>
</cp:coreProperties>
</file>