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<sst xmlns="http://schemas.openxmlformats.org/spreadsheetml/2006/main" count="52" uniqueCount="45">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</sst>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A50" sqref="A50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25870</v>
      </c>
      <c r="C3" s="7">
        <v>103.27</v>
      </c>
      <c r="D3" s="8">
        <v>11269941</v>
      </c>
      <c r="E3" s="61">
        <v>110.8</v>
      </c>
    </row>
    <row r="4" spans="1:5" ht="21" customHeight="1" x14ac:dyDescent="0.3">
      <c r="A4" s="9" t="s">
        <v>8</v>
      </c>
      <c r="B4" s="10">
        <v>74486</v>
      </c>
      <c r="C4" s="11">
        <v>105.75</v>
      </c>
      <c r="D4" s="12">
        <v>44183380</v>
      </c>
      <c r="E4" s="62">
        <v>123</v>
      </c>
    </row>
    <row r="5" spans="1:5" ht="21" customHeight="1" x14ac:dyDescent="0.3">
      <c r="A5" s="9" t="s">
        <v>9</v>
      </c>
      <c r="B5" s="10">
        <v>45781</v>
      </c>
      <c r="C5" s="11">
        <v>107.35</v>
      </c>
      <c r="D5" s="12">
        <v>26812233</v>
      </c>
      <c r="E5" s="62">
        <v>125.21</v>
      </c>
    </row>
    <row r="6" spans="1:5" ht="21" customHeight="1" x14ac:dyDescent="0.3">
      <c r="A6" s="9" t="s">
        <v>10</v>
      </c>
      <c r="B6" s="10">
        <v>73234</v>
      </c>
      <c r="C6" s="11">
        <v>101.71</v>
      </c>
      <c r="D6" s="12">
        <v>24761418</v>
      </c>
      <c r="E6" s="62">
        <v>96.59</v>
      </c>
    </row>
    <row r="7" spans="1:5" ht="21" customHeight="1" x14ac:dyDescent="0.3">
      <c r="A7" s="9" t="s">
        <v>23</v>
      </c>
      <c r="B7" s="10">
        <v>10735</v>
      </c>
      <c r="C7" s="11">
        <v>105.45</v>
      </c>
      <c r="D7" s="12">
        <v>3593641</v>
      </c>
      <c r="E7" s="62">
        <v>118.75</v>
      </c>
    </row>
    <row r="8" spans="1:5" ht="21" customHeight="1" x14ac:dyDescent="0.3">
      <c r="A8" s="9" t="s">
        <v>24</v>
      </c>
      <c r="B8" s="10">
        <v>15430</v>
      </c>
      <c r="C8" s="11">
        <v>111.84</v>
      </c>
      <c r="D8" s="12">
        <v>7373588</v>
      </c>
      <c r="E8" s="62">
        <v>87.98</v>
      </c>
    </row>
    <row r="9" spans="1:5" ht="21" customHeight="1" x14ac:dyDescent="0.3">
      <c r="A9" s="13" t="s">
        <v>11</v>
      </c>
      <c r="B9" s="14">
        <v>22140</v>
      </c>
      <c r="C9" s="15">
        <v>100.34</v>
      </c>
      <c r="D9" s="16">
        <v>8428094</v>
      </c>
      <c r="E9" s="63">
        <v>125.03</v>
      </c>
    </row>
    <row r="10" spans="1:5" ht="21" customHeight="1" x14ac:dyDescent="0.3">
      <c r="A10" s="68" t="s">
        <v>2</v>
      </c>
      <c r="B10" s="17">
        <f>IF(SUM(B3:B9)=0,"",SUM(B3:B9))</f>
        <v>267676</v>
      </c>
      <c r="C10" s="18">
        <f>IF(B10="","",B10/256177*100)</f>
        <v>104.48869336435355</v>
      </c>
      <c r="D10" s="19">
        <f>IF(SUM(D3:D9)=0,"",SUM(D3:D9))</f>
        <v>126422295</v>
      </c>
      <c r="E10" s="64">
        <f>IF(D10="","",D10/111291203*100)</f>
        <v>113.5959461234326</v>
      </c>
    </row>
    <row r="11" spans="1:5" ht="21" customHeight="1" x14ac:dyDescent="0.3">
      <c r="A11" s="5" t="s">
        <v>25</v>
      </c>
      <c r="B11" s="6">
        <v>17463</v>
      </c>
      <c r="C11" s="7">
        <v>105.32</v>
      </c>
      <c r="D11" s="8">
        <v>8127406</v>
      </c>
      <c r="E11" s="61">
        <v>121.41</v>
      </c>
    </row>
    <row r="12" spans="1:5" ht="21" customHeight="1" x14ac:dyDescent="0.3">
      <c r="A12" s="9" t="s">
        <v>26</v>
      </c>
      <c r="B12" s="10">
        <v>76405</v>
      </c>
      <c r="C12" s="11">
        <v>97.47</v>
      </c>
      <c r="D12" s="12">
        <v>35526429</v>
      </c>
      <c r="E12" s="62">
        <v>106.44</v>
      </c>
    </row>
    <row r="13" spans="1:5" ht="21" customHeight="1" x14ac:dyDescent="0.3">
      <c r="A13" s="9" t="s">
        <v>27</v>
      </c>
      <c r="B13" s="10">
        <v>24118</v>
      </c>
      <c r="C13" s="11">
        <v>101.54</v>
      </c>
      <c r="D13" s="12">
        <v>12470408</v>
      </c>
      <c r="E13" s="62">
        <v>152.76</v>
      </c>
    </row>
    <row r="14" spans="1:5" ht="21" customHeight="1" x14ac:dyDescent="0.3">
      <c r="A14" s="9" t="s">
        <v>28</v>
      </c>
      <c r="B14" s="10">
        <v>11873</v>
      </c>
      <c r="C14" s="11">
        <v>103.79</v>
      </c>
      <c r="D14" s="12">
        <v>6095293</v>
      </c>
      <c r="E14" s="62">
        <v>114.14</v>
      </c>
    </row>
    <row r="15" spans="1:5" ht="21" customHeight="1" x14ac:dyDescent="0.3">
      <c r="A15" s="9" t="s">
        <v>29</v>
      </c>
      <c r="B15" s="10">
        <v>42284</v>
      </c>
      <c r="C15" s="11">
        <v>111.45</v>
      </c>
      <c r="D15" s="12">
        <v>34096223</v>
      </c>
      <c r="E15" s="62">
        <v>177.4</v>
      </c>
    </row>
    <row r="16" spans="1:5" ht="21" customHeight="1" x14ac:dyDescent="0.3">
      <c r="A16" s="9" t="s">
        <v>12</v>
      </c>
      <c r="B16" s="10">
        <v>6450</v>
      </c>
      <c r="C16" s="11">
        <v>99.49</v>
      </c>
      <c r="D16" s="12">
        <v>2702519</v>
      </c>
      <c r="E16" s="62">
        <v>97.58</v>
      </c>
    </row>
    <row r="17" spans="1:5" ht="21" customHeight="1" x14ac:dyDescent="0.3">
      <c r="A17" s="9" t="s">
        <v>13</v>
      </c>
      <c r="B17" s="10">
        <v>34661</v>
      </c>
      <c r="C17" s="11">
        <v>102.82</v>
      </c>
      <c r="D17" s="12">
        <v>17732011</v>
      </c>
      <c r="E17" s="62">
        <v>149.58000000000001</v>
      </c>
    </row>
    <row r="18" spans="1:5" ht="21" customHeight="1" x14ac:dyDescent="0.3">
      <c r="A18" s="9" t="s">
        <v>14</v>
      </c>
      <c r="B18" s="10">
        <v>10550</v>
      </c>
      <c r="C18" s="11">
        <v>100.75</v>
      </c>
      <c r="D18" s="12">
        <v>4520136</v>
      </c>
      <c r="E18" s="62">
        <v>108.11</v>
      </c>
    </row>
    <row r="19" spans="1:5" ht="21" customHeight="1" x14ac:dyDescent="0.3">
      <c r="A19" s="20" t="s">
        <v>30</v>
      </c>
      <c r="B19" s="21">
        <v>5345</v>
      </c>
      <c r="C19" s="22">
        <v>92.08</v>
      </c>
      <c r="D19" s="23">
        <v>2177704</v>
      </c>
      <c r="E19" s="65">
        <v>107.6</v>
      </c>
    </row>
    <row r="20" spans="1:5" ht="21" customHeight="1" x14ac:dyDescent="0.3">
      <c r="A20" s="68" t="s">
        <v>3</v>
      </c>
      <c r="B20" s="17">
        <f>IF(SUM(B11:B19)=0,"",SUM(B11:B19))</f>
        <v>229149</v>
      </c>
      <c r="C20" s="18">
        <f>IF(B20="","",B20/224569*100)</f>
        <v>102.03946225881577</v>
      </c>
      <c r="D20" s="19">
        <f>IF(SUM(D11:D19)=0,"",SUM(D11:D19))</f>
        <v>123448129</v>
      </c>
      <c r="E20" s="64">
        <f>IF(D20="","",D20/93622603*100)</f>
        <v>131.85718517140569</v>
      </c>
    </row>
    <row r="21" spans="1:5" ht="21" customHeight="1" x14ac:dyDescent="0.3">
      <c r="A21" s="5" t="s">
        <v>31</v>
      </c>
      <c r="B21" s="6">
        <v>15690</v>
      </c>
      <c r="C21" s="7">
        <v>98.33</v>
      </c>
      <c r="D21" s="8">
        <v>5141057</v>
      </c>
      <c r="E21" s="61">
        <v>103.52</v>
      </c>
    </row>
    <row r="22" spans="1:5" ht="21" customHeight="1" x14ac:dyDescent="0.3">
      <c r="A22" s="9" t="s">
        <v>32</v>
      </c>
      <c r="B22" s="10">
        <v>3825</v>
      </c>
      <c r="C22" s="11">
        <v>100.92</v>
      </c>
      <c r="D22" s="12">
        <v>938172</v>
      </c>
      <c r="E22" s="62">
        <v>95.09</v>
      </c>
    </row>
    <row r="23" spans="1:5" ht="21" customHeight="1" x14ac:dyDescent="0.3">
      <c r="A23" s="9" t="s">
        <v>15</v>
      </c>
      <c r="B23" s="10">
        <v>108519</v>
      </c>
      <c r="C23" s="11">
        <v>89.19</v>
      </c>
      <c r="D23" s="12">
        <v>35879840</v>
      </c>
      <c r="E23" s="62">
        <v>96.98</v>
      </c>
    </row>
    <row r="24" spans="1:5" ht="21" customHeight="1" x14ac:dyDescent="0.3">
      <c r="A24" s="9" t="s">
        <v>33</v>
      </c>
      <c r="B24" s="73">
        <v>39991</v>
      </c>
      <c r="C24" s="74">
        <v>98.28</v>
      </c>
      <c r="D24" s="75">
        <v>14025732</v>
      </c>
      <c r="E24" s="76">
        <v>104.01</v>
      </c>
    </row>
    <row r="25" spans="1:5" ht="21" customHeight="1" x14ac:dyDescent="0.3">
      <c r="A25" s="9" t="s">
        <v>34</v>
      </c>
      <c r="B25" s="10">
        <v>57971</v>
      </c>
      <c r="C25" s="11">
        <v>90.49</v>
      </c>
      <c r="D25" s="12">
        <v>17959399</v>
      </c>
      <c r="E25" s="62">
        <v>92.19</v>
      </c>
    </row>
    <row r="26" spans="1:5" ht="21" customHeight="1" x14ac:dyDescent="0.3">
      <c r="A26" s="9" t="s">
        <v>35</v>
      </c>
      <c r="B26" s="10">
        <v>38151</v>
      </c>
      <c r="C26" s="11">
        <v>99.47</v>
      </c>
      <c r="D26" s="12">
        <v>11943337</v>
      </c>
      <c r="E26" s="62">
        <v>111.72</v>
      </c>
    </row>
    <row r="27" spans="1:5" ht="21" customHeight="1" x14ac:dyDescent="0.3">
      <c r="A27" s="9" t="s">
        <v>36</v>
      </c>
      <c r="B27" s="10">
        <v>122305</v>
      </c>
      <c r="C27" s="11">
        <v>100.68</v>
      </c>
      <c r="D27" s="12">
        <v>42407056</v>
      </c>
      <c r="E27" s="62">
        <v>132.56</v>
      </c>
    </row>
    <row r="28" spans="1:5" ht="21" customHeight="1" x14ac:dyDescent="0.3">
      <c r="A28" s="9" t="s">
        <v>16</v>
      </c>
      <c r="B28" s="10">
        <v>120659</v>
      </c>
      <c r="C28" s="11">
        <v>95.06</v>
      </c>
      <c r="D28" s="12">
        <v>32617219</v>
      </c>
      <c r="E28" s="62">
        <v>94.76</v>
      </c>
    </row>
    <row r="29" spans="1:5" ht="21" customHeight="1" x14ac:dyDescent="0.3">
      <c r="A29" s="9" t="s">
        <v>17</v>
      </c>
      <c r="B29" s="10">
        <v>116987</v>
      </c>
      <c r="C29" s="11">
        <v>99.36</v>
      </c>
      <c r="D29" s="12">
        <v>43686628</v>
      </c>
      <c r="E29" s="62">
        <v>107.77</v>
      </c>
    </row>
    <row r="30" spans="1:5" ht="21" customHeight="1" x14ac:dyDescent="0.3">
      <c r="A30" s="9" t="s">
        <v>37</v>
      </c>
      <c r="B30" s="10">
        <v>51424</v>
      </c>
      <c r="C30" s="11">
        <v>114.37</v>
      </c>
      <c r="D30" s="12">
        <v>17275189</v>
      </c>
      <c r="E30" s="62">
        <v>144.47999999999999</v>
      </c>
    </row>
    <row r="31" spans="1:5" ht="21" customHeight="1" x14ac:dyDescent="0.3">
      <c r="A31" s="9" t="s">
        <v>38</v>
      </c>
      <c r="B31" s="10">
        <v>40951</v>
      </c>
      <c r="C31" s="11">
        <v>108.83</v>
      </c>
      <c r="D31" s="12">
        <v>14260223</v>
      </c>
      <c r="E31" s="62">
        <v>134.99</v>
      </c>
    </row>
    <row r="32" spans="1:5" ht="21" customHeight="1" x14ac:dyDescent="0.3">
      <c r="A32" s="9" t="s">
        <v>18</v>
      </c>
      <c r="B32" s="10">
        <v>338840</v>
      </c>
      <c r="C32" s="11">
        <v>101.26</v>
      </c>
      <c r="D32" s="12">
        <v>123733401</v>
      </c>
      <c r="E32" s="62">
        <v>110.07</v>
      </c>
    </row>
    <row r="33" spans="1:5" ht="21" customHeight="1" x14ac:dyDescent="0.3">
      <c r="A33" s="13" t="s">
        <v>19</v>
      </c>
      <c r="B33" s="14">
        <v>64141</v>
      </c>
      <c r="C33" s="15">
        <v>106.36</v>
      </c>
      <c r="D33" s="16">
        <v>16479148</v>
      </c>
      <c r="E33" s="63">
        <v>94.26</v>
      </c>
    </row>
    <row r="34" spans="1:5" ht="21" customHeight="1" x14ac:dyDescent="0.3">
      <c r="A34" s="68" t="s">
        <v>4</v>
      </c>
      <c r="B34" s="77">
        <f>IF(SUM(B21:B33)=0,"",SUM(B21:B33))</f>
        <v>1119454</v>
      </c>
      <c r="C34" s="78">
        <f>IF(B34="","",B34/1128193*100)</f>
        <v>99.2253984912156</v>
      </c>
      <c r="D34" s="79">
        <f>IF(SUM(D21:D33)=0,"",SUM(D21:D33))</f>
        <v>376346401</v>
      </c>
      <c r="E34" s="80">
        <f>IF(D34="","",D34/345978798*100)</f>
        <v>108.77730172355822</v>
      </c>
    </row>
    <row r="35" spans="1:5" ht="21" customHeight="1" x14ac:dyDescent="0.3">
      <c r="A35" s="24" t="s">
        <v>5</v>
      </c>
      <c r="B35" s="77">
        <f xml:space="preserve"> IF(SUM(B34,B20,B10)+0=0,"",SUM(B34,B20,B10)+0)</f>
        <v>1616279</v>
      </c>
      <c r="C35" s="81">
        <f>IF(B35&lt;&gt; "",IF(B36 &lt;&gt;"",B35/B36*100,""),"")</f>
        <v>100.45620126058228</v>
      </c>
      <c r="D35" s="79">
        <f xml:space="preserve"> IF(SUM(D34,D20,D10)+0=0,"",SUM(D34,D20,D10)+0)</f>
        <v>626216825</v>
      </c>
      <c r="E35" s="82">
        <f>IF(D35&lt;&gt; "",IF(D36 &lt;&gt;"",D35/D36*100,""),"")</f>
        <v>113.6731225747224</v>
      </c>
    </row>
    <row r="36" spans="1:5" ht="20.25" customHeight="1" thickBot="1" x14ac:dyDescent="0.35">
      <c r="A36" s="25" t="s">
        <v>6</v>
      </c>
      <c r="B36" s="26">
        <v>1608939</v>
      </c>
      <c r="C36" s="27">
        <v>106.23</v>
      </c>
      <c r="D36" s="28">
        <v>550892604</v>
      </c>
      <c r="E36" s="55">
        <v>115.89</v>
      </c>
    </row>
    <row r="37" spans="1:5" s="70" customFormat="1" ht="21" customHeight="1" thickBot="1" x14ac:dyDescent="0.35">
      <c r="A37" s="69" t="s">
        <v>39</v>
      </c>
      <c r="B37" s="45"/>
      <c r="C37" s="46"/>
      <c r="D37" s="47"/>
      <c r="E37" s="56"/>
    </row>
    <row r="38" spans="1:5" s="70" customFormat="1" ht="21" customHeight="1" x14ac:dyDescent="0.3">
      <c r="A38" s="29" t="s">
        <v>40</v>
      </c>
      <c r="B38" s="30">
        <v>19090</v>
      </c>
      <c r="C38" s="31">
        <v>104.44</v>
      </c>
      <c r="D38" s="32">
        <v>5720293</v>
      </c>
      <c r="E38" s="57">
        <v>115.55</v>
      </c>
    </row>
    <row r="39" spans="1:5" s="70" customFormat="1" ht="21" customHeight="1" x14ac:dyDescent="0.3">
      <c r="A39" s="33" t="s">
        <v>41</v>
      </c>
      <c r="B39" s="34">
        <v>29114</v>
      </c>
      <c r="C39" s="35">
        <v>90.96</v>
      </c>
      <c r="D39" s="36">
        <v>9817500</v>
      </c>
      <c r="E39" s="58">
        <v>114.71</v>
      </c>
    </row>
    <row r="40" spans="1:5" s="70" customFormat="1" ht="21" customHeight="1" x14ac:dyDescent="0.3">
      <c r="A40" s="33" t="s">
        <v>42</v>
      </c>
      <c r="B40" s="34">
        <v>99543</v>
      </c>
      <c r="C40" s="35">
        <v>105.66</v>
      </c>
      <c r="D40" s="36">
        <v>36456938</v>
      </c>
      <c r="E40" s="58">
        <v>153.44999999999999</v>
      </c>
    </row>
    <row r="41" spans="1:5" s="70" customFormat="1" ht="21" customHeight="1" x14ac:dyDescent="0.3">
      <c r="A41" s="24" t="s">
        <v>5</v>
      </c>
      <c r="B41" s="17">
        <f>IF(SUM(B38:B40)=0,"",SUM(B38:B40))</f>
        <v>147747</v>
      </c>
      <c r="C41" s="38">
        <f>IF(B41&lt;&gt; "",IF(B42 &lt;&gt;"",B41/B42*100,""),"")</f>
        <v>102.25059690646736</v>
      </c>
      <c r="D41" s="19">
        <f>IF(SUM(D38:D40)=0,"",SUM(D38:D40))</f>
        <v>51994731</v>
      </c>
      <c r="E41" s="59">
        <f>IF(D41&lt;&gt; "",IF(D42 &lt;&gt;"",D41/D42*100,""),"")</f>
        <v>139.51547643701684</v>
      </c>
    </row>
    <row r="42" spans="1:5" s="70" customFormat="1" ht="21" customHeight="1" thickBot="1" x14ac:dyDescent="0.35">
      <c r="A42" s="40" t="s">
        <v>6</v>
      </c>
      <c r="B42" s="41">
        <v>144495</v>
      </c>
      <c r="C42" s="42">
        <v>104.74</v>
      </c>
      <c r="D42" s="43">
        <v>37268074</v>
      </c>
      <c r="E42" s="60">
        <v>113.46</v>
      </c>
    </row>
    <row r="43" spans="1:5" s="70" customFormat="1" ht="21" customHeight="1" thickBot="1" x14ac:dyDescent="0.35">
      <c r="A43" s="69" t="s">
        <v>43</v>
      </c>
      <c r="B43" s="45"/>
      <c r="C43" s="46"/>
      <c r="D43" s="47"/>
      <c r="E43" s="56"/>
    </row>
    <row r="44" spans="1:5" s="70" customFormat="1" ht="21" customHeight="1" x14ac:dyDescent="0.3">
      <c r="A44" s="48" t="s">
        <v>44</v>
      </c>
      <c r="B44" s="49">
        <v>2</v>
      </c>
      <c r="C44" s="50">
        <v>100</v>
      </c>
      <c r="D44" s="51">
        <v>53901</v>
      </c>
      <c r="E44" s="52">
        <v>27500.51</v>
      </c>
    </row>
    <row r="45" spans="1:5" s="70" customFormat="1" ht="21" customHeight="1" x14ac:dyDescent="0.3">
      <c r="A45" s="33" t="s">
        <v>41</v>
      </c>
      <c r="B45" s="34">
        <v>5</v>
      </c>
      <c r="C45" s="35">
        <v>8.33</v>
      </c>
      <c r="D45" s="36">
        <v>13484</v>
      </c>
      <c r="E45" s="37">
        <v>25.55</v>
      </c>
    </row>
    <row r="46" spans="1:5" s="70" customFormat="1" ht="21" customHeight="1" x14ac:dyDescent="0.3">
      <c r="A46" s="33" t="s">
        <v>42</v>
      </c>
      <c r="B46" s="34">
        <v>2</v>
      </c>
      <c r="C46" s="35">
        <v>14.29</v>
      </c>
      <c r="D46" s="36">
        <v>54</v>
      </c>
      <c r="E46" s="37">
        <v>0.09</v>
      </c>
    </row>
    <row r="47" spans="1:5" s="70" customFormat="1" ht="21" customHeight="1" x14ac:dyDescent="0.3">
      <c r="A47" s="24" t="s">
        <v>5</v>
      </c>
      <c r="B47" s="17">
        <f>IF(SUM(B44:B46)=0,"",SUM(B44:B46))</f>
        <v>9</v>
      </c>
      <c r="C47" s="38">
        <f>IF(B47&lt;&gt; "",IF(B48 &lt;&gt;"",B47/B48*100,""),"")</f>
        <v>11.842105263157894</v>
      </c>
      <c r="D47" s="19">
        <f>IF(SUM(D44:D46)=0,"",SUM(D44:D46))</f>
        <v>67439</v>
      </c>
      <c r="E47" s="39">
        <f>IF(D47&lt;&gt; "",IF(D48 &lt;&gt;"",D47/D48*100,""),"")</f>
        <v>59.421285894284225</v>
      </c>
    </row>
    <row r="48" spans="1:5" s="70" customFormat="1" ht="21" customHeight="1" thickBot="1" x14ac:dyDescent="0.35">
      <c r="A48" s="40" t="s">
        <v>6</v>
      </c>
      <c r="B48" s="41">
        <v>76</v>
      </c>
      <c r="C48" s="42">
        <v>0.43</v>
      </c>
      <c r="D48" s="43">
        <v>113493</v>
      </c>
      <c r="E48" s="44">
        <v>27.8</v>
      </c>
    </row>
    <row r="50" spans="1:5" ht="18" customHeight="1" x14ac:dyDescent="0.3">
      <c r="A50" s="54"/>
      <c r="B50" s="71"/>
      <c r="C50" s="71"/>
      <c r="D50" s="71"/>
      <c r="E50" s="71"/>
    </row>
    <row r="51" spans="1:5" ht="18" customHeight="1" x14ac:dyDescent="0.3">
      <c r="A51" s="53"/>
      <c r="B51" s="72"/>
      <c r="C51" s="72"/>
      <c r="D51" s="72"/>
      <c r="E51" s="72"/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2018年04月～2018年09月&amp;C&amp;"ＭＳ 明朝,太字"&amp;20&amp;U国際輸出航空貨物実績集計表&lt;訂正版&gt;&amp;R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2018-11-16T06:01:32Z</cp:lastPrinted>
  <dcterms:created xsi:type="dcterms:W3CDTF">2010-01-21T06:45:20Z</dcterms:created>
  <dcterms:modified xsi:type="dcterms:W3CDTF">2018-11-16T06:02:29Z</dcterms:modified>
</cp:coreProperties>
</file>