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C19" i="1" s="1"/>
  <c r="D19" i="1" s="1"/>
  <c r="E18" i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<sst xmlns="http://schemas.openxmlformats.org/spreadsheetml/2006/main" count="27" uniqueCount="20">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</sst>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28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176" fontId="8" fillId="0" borderId="31" xfId="1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  <xf numFmtId="176" fontId="8" fillId="0" borderId="31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F22" sqref="F22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674584</v>
      </c>
      <c r="D2" s="13">
        <v>93.91</v>
      </c>
      <c r="E2" s="44">
        <v>327877140</v>
      </c>
      <c r="F2" s="45">
        <v>116.49</v>
      </c>
    </row>
    <row r="3" spans="1:8" ht="30" customHeight="1" x14ac:dyDescent="0.15">
      <c r="A3" s="10"/>
      <c r="B3" s="16" t="s">
        <v>4</v>
      </c>
      <c r="C3" s="17">
        <v>10088</v>
      </c>
      <c r="D3" s="18">
        <v>73.989999999999995</v>
      </c>
      <c r="E3" s="19">
        <v>3281049</v>
      </c>
      <c r="F3" s="20">
        <v>65.23</v>
      </c>
    </row>
    <row r="4" spans="1:8" ht="30" customHeight="1" x14ac:dyDescent="0.15">
      <c r="A4" s="10"/>
      <c r="B4" s="16" t="s">
        <v>5</v>
      </c>
      <c r="C4" s="17">
        <v>73493</v>
      </c>
      <c r="D4" s="18">
        <v>108.97</v>
      </c>
      <c r="E4" s="19">
        <v>30884791</v>
      </c>
      <c r="F4" s="20">
        <v>119.85</v>
      </c>
    </row>
    <row r="5" spans="1:8" ht="30" customHeight="1" x14ac:dyDescent="0.15">
      <c r="A5" s="10"/>
      <c r="B5" s="16" t="s">
        <v>6</v>
      </c>
      <c r="C5" s="17">
        <v>440</v>
      </c>
      <c r="D5" s="18">
        <v>73.58</v>
      </c>
      <c r="E5" s="19">
        <v>177273</v>
      </c>
      <c r="F5" s="20">
        <v>58.54</v>
      </c>
    </row>
    <row r="6" spans="1:8" ht="30" customHeight="1" x14ac:dyDescent="0.15">
      <c r="A6" s="10"/>
      <c r="B6" s="16" t="s">
        <v>7</v>
      </c>
      <c r="C6" s="17">
        <v>276</v>
      </c>
      <c r="D6" s="18">
        <v>49.46</v>
      </c>
      <c r="E6" s="19">
        <v>114080</v>
      </c>
      <c r="F6" s="20">
        <v>23.3</v>
      </c>
    </row>
    <row r="7" spans="1:8" ht="30" customHeight="1" x14ac:dyDescent="0.15">
      <c r="A7" s="10"/>
      <c r="B7" s="21" t="s">
        <v>8</v>
      </c>
      <c r="C7" s="22">
        <v>9790</v>
      </c>
      <c r="D7" s="23">
        <v>93.49</v>
      </c>
      <c r="E7" s="24">
        <v>3621740</v>
      </c>
      <c r="F7" s="25">
        <v>105.4</v>
      </c>
    </row>
    <row r="8" spans="1:8" ht="30" customHeight="1" x14ac:dyDescent="0.15">
      <c r="A8" s="26"/>
      <c r="B8" s="27" t="s">
        <v>9</v>
      </c>
      <c r="C8" s="28">
        <f>IF(SUM(C2:C7)=0,"",SUM(C2:C7))</f>
        <v>768671</v>
      </c>
      <c r="D8" s="29">
        <f>IF(C8="","",C8/811063*100)</f>
        <v>94.773279017782841</v>
      </c>
      <c r="E8" s="46">
        <f>IF(SUM(E2:E7)=0,"",SUM(E2:E7))</f>
        <v>365956073</v>
      </c>
      <c r="F8" s="47">
        <f>IF(E8="","",E8/316494925*100)</f>
        <v>115.62778550082595</v>
      </c>
    </row>
    <row r="9" spans="1:8" ht="30" customHeight="1" x14ac:dyDescent="0.15">
      <c r="A9" s="32"/>
      <c r="B9" s="11" t="s">
        <v>10</v>
      </c>
      <c r="C9" s="12">
        <v>86569</v>
      </c>
      <c r="D9" s="13">
        <v>105.72</v>
      </c>
      <c r="E9" s="14">
        <v>39029748</v>
      </c>
      <c r="F9" s="15">
        <v>122.11</v>
      </c>
    </row>
    <row r="10" spans="1:8" ht="30" customHeight="1" x14ac:dyDescent="0.15">
      <c r="A10" s="10"/>
      <c r="B10" s="21" t="s">
        <v>8</v>
      </c>
      <c r="C10" s="22">
        <v>1166</v>
      </c>
      <c r="D10" s="23">
        <v>74.98</v>
      </c>
      <c r="E10" s="24">
        <v>517329</v>
      </c>
      <c r="F10" s="25">
        <v>61.47</v>
      </c>
    </row>
    <row r="11" spans="1:8" ht="30" customHeight="1" x14ac:dyDescent="0.15">
      <c r="A11" s="26"/>
      <c r="B11" s="27" t="s">
        <v>9</v>
      </c>
      <c r="C11" s="28">
        <f>IF(SUM(C9:C10)=0,"",SUM(C9:C10))</f>
        <v>87735</v>
      </c>
      <c r="D11" s="29">
        <f>IF(C11="","",C11/83441*100)</f>
        <v>105.14615117268488</v>
      </c>
      <c r="E11" s="30">
        <f>IF(SUM(E9:E10)=0,"",SUM(E9:E10))</f>
        <v>39547077</v>
      </c>
      <c r="F11" s="31">
        <f>IF(E11="","",E11/32804930*100)</f>
        <v>120.55223711801855</v>
      </c>
    </row>
    <row r="12" spans="1:8" ht="30" customHeight="1" x14ac:dyDescent="0.15">
      <c r="A12" s="32"/>
      <c r="B12" s="11" t="s">
        <v>11</v>
      </c>
      <c r="C12" s="12">
        <v>194385</v>
      </c>
      <c r="D12" s="13">
        <v>104.53</v>
      </c>
      <c r="E12" s="14">
        <v>114579527</v>
      </c>
      <c r="F12" s="15">
        <v>115.88</v>
      </c>
    </row>
    <row r="13" spans="1:8" ht="30" customHeight="1" x14ac:dyDescent="0.15">
      <c r="A13" s="10"/>
      <c r="B13" s="16" t="s">
        <v>12</v>
      </c>
      <c r="C13" s="17">
        <v>4</v>
      </c>
      <c r="D13" s="18"/>
      <c r="E13" s="19">
        <v>1007</v>
      </c>
      <c r="F13" s="20"/>
    </row>
    <row r="14" spans="1:8" ht="30" customHeight="1" x14ac:dyDescent="0.15">
      <c r="A14" s="10"/>
      <c r="B14" s="21" t="s">
        <v>8</v>
      </c>
      <c r="C14" s="22">
        <v>6553</v>
      </c>
      <c r="D14" s="23">
        <v>117.31</v>
      </c>
      <c r="E14" s="24">
        <v>3106600</v>
      </c>
      <c r="F14" s="25">
        <v>137.97999999999999</v>
      </c>
    </row>
    <row r="15" spans="1:8" ht="30" customHeight="1" x14ac:dyDescent="0.15">
      <c r="A15" s="26"/>
      <c r="B15" s="27" t="s">
        <v>9</v>
      </c>
      <c r="C15" s="28">
        <f>IF(SUM(C12:C14)=0,"",SUM(C12:C14))</f>
        <v>200942</v>
      </c>
      <c r="D15" s="29">
        <f>IF(C15="","",C15/191542*100)</f>
        <v>104.90753986070939</v>
      </c>
      <c r="E15" s="30">
        <f>IF(SUM(E12:E14)=0,"",SUM(E12:E14))</f>
        <v>117687134</v>
      </c>
      <c r="F15" s="31">
        <f>IF(E15="","",E15/101125035*100)</f>
        <v>116.37784253918923</v>
      </c>
    </row>
    <row r="16" spans="1:8" ht="30" customHeight="1" x14ac:dyDescent="0.15">
      <c r="A16" s="32"/>
      <c r="B16" s="11" t="s">
        <v>13</v>
      </c>
      <c r="C16" s="12">
        <v>28282</v>
      </c>
      <c r="D16" s="13">
        <v>104</v>
      </c>
      <c r="E16" s="14">
        <v>10847525</v>
      </c>
      <c r="F16" s="15">
        <v>110.16</v>
      </c>
    </row>
    <row r="17" spans="1:7" ht="30" customHeight="1" x14ac:dyDescent="0.15">
      <c r="A17" s="10"/>
      <c r="B17" s="21" t="s">
        <v>8</v>
      </c>
      <c r="C17" s="22">
        <v>239</v>
      </c>
      <c r="D17" s="23">
        <v>487.76</v>
      </c>
      <c r="E17" s="24">
        <v>102398</v>
      </c>
      <c r="F17" s="25">
        <v>311.02</v>
      </c>
    </row>
    <row r="18" spans="1:7" ht="30" customHeight="1" x14ac:dyDescent="0.15">
      <c r="A18" s="26"/>
      <c r="B18" s="27" t="s">
        <v>9</v>
      </c>
      <c r="C18" s="28">
        <f>IF(SUM(C16:C17)=0,"",SUM(C16:C17))</f>
        <v>28521</v>
      </c>
      <c r="D18" s="29">
        <f>IF(C18="","",C18/27244*100)</f>
        <v>104.68727059168992</v>
      </c>
      <c r="E18" s="30">
        <f>IF(SUM(E16:E17)=0,"",SUM(E16:E17))</f>
        <v>10949923</v>
      </c>
      <c r="F18" s="31">
        <f>IF(E18="","",E18/9879877*100)</f>
        <v>110.83055993510851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1085869</v>
      </c>
      <c r="D19" s="36">
        <f>IF(C19&lt;&gt; "",IF(C20 &lt;&gt;"",C19/C20*100,""),"")</f>
        <v>97.536940060541284</v>
      </c>
      <c r="E19" s="48">
        <f>IF(SUM(E18,E15,E11,E8)=0,"",SUM(E18,E15,E11,E8))</f>
        <v>534140207</v>
      </c>
      <c r="F19" s="47">
        <f>IF(E19&lt;&gt; "",IF(E20 &lt;&gt;"",E19/E20*100,""),"")</f>
        <v>116.04055514810692</v>
      </c>
      <c r="G19" s="2"/>
    </row>
    <row r="20" spans="1:7" ht="30" customHeight="1" thickBot="1" x14ac:dyDescent="0.2">
      <c r="A20" s="37" t="s">
        <v>15</v>
      </c>
      <c r="B20" s="38"/>
      <c r="C20" s="39">
        <v>1113290</v>
      </c>
      <c r="D20" s="40">
        <v>99.73</v>
      </c>
      <c r="E20" s="41">
        <v>460304767</v>
      </c>
      <c r="F20" s="42">
        <v>95.6</v>
      </c>
    </row>
    <row r="24" spans="1:7" ht="18" x14ac:dyDescent="0.15">
      <c r="A24" s="43" t="s">
        <v>17</v>
      </c>
    </row>
    <row r="25" spans="1:7" ht="18" x14ac:dyDescent="0.15">
      <c r="A25" s="43" t="s">
        <v>18</v>
      </c>
    </row>
    <row r="26" spans="1:7" ht="18" x14ac:dyDescent="0.15">
      <c r="A26" s="43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>&amp;L
 &amp;"ＭＳ 明朝,太字"&amp;12  2021年10月～2022年03月&amp;C&amp;"ＭＳ 明朝,太字"&amp;20 国際輸入航空貨物実績集計表 ＜訂正版＞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2022-04-21T01:13:43Z</cp:lastPrinted>
  <dcterms:created xsi:type="dcterms:W3CDTF">2010-08-02T01:01:10Z</dcterms:created>
  <dcterms:modified xsi:type="dcterms:W3CDTF">2022-04-21T01:13:47Z</dcterms:modified>
</cp:coreProperties>
</file>