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<sst xmlns="http://schemas.openxmlformats.org/spreadsheetml/2006/main" count="27" uniqueCount="20">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</sst>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4" sqref="F24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1241583</v>
      </c>
      <c r="D2" s="13">
        <v>94.35</v>
      </c>
      <c r="E2" s="44">
        <v>527771735</v>
      </c>
      <c r="F2" s="45">
        <v>84.72</v>
      </c>
    </row>
    <row r="3" spans="1:8" ht="30" customHeight="1" x14ac:dyDescent="0.15">
      <c r="A3" s="10"/>
      <c r="B3" s="16" t="s">
        <v>4</v>
      </c>
      <c r="C3" s="17">
        <v>12419</v>
      </c>
      <c r="D3" s="18">
        <v>47.41</v>
      </c>
      <c r="E3" s="19">
        <v>1715373</v>
      </c>
      <c r="F3" s="20">
        <v>19.41</v>
      </c>
    </row>
    <row r="4" spans="1:8" ht="30" customHeight="1" x14ac:dyDescent="0.15">
      <c r="A4" s="10"/>
      <c r="B4" s="16" t="s">
        <v>5</v>
      </c>
      <c r="C4" s="17">
        <v>134169</v>
      </c>
      <c r="D4" s="18">
        <v>92.24</v>
      </c>
      <c r="E4" s="19">
        <v>50909799</v>
      </c>
      <c r="F4" s="20">
        <v>85.46</v>
      </c>
    </row>
    <row r="5" spans="1:8" ht="30" customHeight="1" x14ac:dyDescent="0.15">
      <c r="A5" s="10"/>
      <c r="B5" s="16" t="s">
        <v>6</v>
      </c>
      <c r="C5" s="17">
        <v>993</v>
      </c>
      <c r="D5" s="18">
        <v>108.41</v>
      </c>
      <c r="E5" s="19">
        <v>414134</v>
      </c>
      <c r="F5" s="20">
        <v>108.79</v>
      </c>
    </row>
    <row r="6" spans="1:8" ht="30" customHeight="1" x14ac:dyDescent="0.15">
      <c r="A6" s="10"/>
      <c r="B6" s="16" t="s">
        <v>7</v>
      </c>
      <c r="C6" s="17">
        <v>765</v>
      </c>
      <c r="D6" s="18">
        <v>121.04</v>
      </c>
      <c r="E6" s="19">
        <v>539118</v>
      </c>
      <c r="F6" s="20">
        <v>164.92</v>
      </c>
    </row>
    <row r="7" spans="1:8" ht="30" customHeight="1" x14ac:dyDescent="0.15">
      <c r="A7" s="10"/>
      <c r="B7" s="21" t="s">
        <v>8</v>
      </c>
      <c r="C7" s="22">
        <v>17413</v>
      </c>
      <c r="D7" s="23">
        <v>84.23</v>
      </c>
      <c r="E7" s="24">
        <v>5436397</v>
      </c>
      <c r="F7" s="25">
        <v>73.3</v>
      </c>
    </row>
    <row r="8" spans="1:8" ht="30" customHeight="1" x14ac:dyDescent="0.15">
      <c r="A8" s="26"/>
      <c r="B8" s="27" t="s">
        <v>9</v>
      </c>
      <c r="C8" s="28">
        <f>IF(SUM(C2:C7)=0,"",SUM(C2:C7))</f>
        <v>1407342</v>
      </c>
      <c r="D8" s="29">
        <f>IF(C8="","",C8/1509767*100)</f>
        <v>93.215840589971833</v>
      </c>
      <c r="E8" s="46">
        <f>IF(SUM(E2:E7)=0,"",SUM(E2:E7))</f>
        <v>586786556</v>
      </c>
      <c r="F8" s="47">
        <f>IF(E8="","",E8/699490520*100)</f>
        <v>83.887706726890315</v>
      </c>
    </row>
    <row r="9" spans="1:8" ht="30" customHeight="1" x14ac:dyDescent="0.15">
      <c r="A9" s="32"/>
      <c r="B9" s="11" t="s">
        <v>10</v>
      </c>
      <c r="C9" s="12">
        <v>146578</v>
      </c>
      <c r="D9" s="13">
        <v>85.46</v>
      </c>
      <c r="E9" s="14">
        <v>51061260</v>
      </c>
      <c r="F9" s="15">
        <v>68.650000000000006</v>
      </c>
    </row>
    <row r="10" spans="1:8" ht="30" customHeight="1" x14ac:dyDescent="0.15">
      <c r="A10" s="10"/>
      <c r="B10" s="21" t="s">
        <v>8</v>
      </c>
      <c r="C10" s="22">
        <v>2055</v>
      </c>
      <c r="D10" s="23">
        <v>76.05</v>
      </c>
      <c r="E10" s="24">
        <v>710561</v>
      </c>
      <c r="F10" s="25">
        <v>58.2</v>
      </c>
    </row>
    <row r="11" spans="1:8" ht="30" customHeight="1" x14ac:dyDescent="0.15">
      <c r="A11" s="26"/>
      <c r="B11" s="27" t="s">
        <v>9</v>
      </c>
      <c r="C11" s="28">
        <f>IF(SUM(C9:C10)=0,"",SUM(C9:C10))</f>
        <v>148633</v>
      </c>
      <c r="D11" s="29">
        <f>IF(C11="","",C11/174226*100)</f>
        <v>85.310458829336611</v>
      </c>
      <c r="E11" s="30">
        <f>IF(SUM(E9:E10)=0,"",SUM(E9:E10))</f>
        <v>51771821</v>
      </c>
      <c r="F11" s="31">
        <f>IF(E11="","",E11/75605016*100)</f>
        <v>68.476701334207775</v>
      </c>
    </row>
    <row r="12" spans="1:8" ht="30" customHeight="1" x14ac:dyDescent="0.15">
      <c r="A12" s="32"/>
      <c r="B12" s="11" t="s">
        <v>11</v>
      </c>
      <c r="C12" s="12">
        <v>340366</v>
      </c>
      <c r="D12" s="13">
        <v>88.86</v>
      </c>
      <c r="E12" s="14">
        <v>193798465</v>
      </c>
      <c r="F12" s="15">
        <v>87.09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3763</v>
      </c>
      <c r="D14" s="23">
        <v>30.24</v>
      </c>
      <c r="E14" s="24">
        <v>1390170</v>
      </c>
      <c r="F14" s="25">
        <v>24.22</v>
      </c>
    </row>
    <row r="15" spans="1:8" ht="30" customHeight="1" x14ac:dyDescent="0.15">
      <c r="A15" s="26"/>
      <c r="B15" s="27" t="s">
        <v>9</v>
      </c>
      <c r="C15" s="28">
        <f>IF(SUM(C12:C14)=0,"",SUM(C12:C14))</f>
        <v>344129</v>
      </c>
      <c r="D15" s="29">
        <f>IF(C15="","",C15/395490*100)</f>
        <v>87.013325242104727</v>
      </c>
      <c r="E15" s="30">
        <f>IF(SUM(E12:E14)=0,"",SUM(E12:E14))</f>
        <v>195188635</v>
      </c>
      <c r="F15" s="31">
        <f>IF(E15="","",E15/228267870*100)</f>
        <v>85.508589097537026</v>
      </c>
    </row>
    <row r="16" spans="1:8" ht="30" customHeight="1" x14ac:dyDescent="0.15">
      <c r="A16" s="32"/>
      <c r="B16" s="11" t="s">
        <v>13</v>
      </c>
      <c r="C16" s="12">
        <v>53579</v>
      </c>
      <c r="D16" s="13">
        <v>96.02</v>
      </c>
      <c r="E16" s="14">
        <v>16142580</v>
      </c>
      <c r="F16" s="15">
        <v>80.13</v>
      </c>
    </row>
    <row r="17" spans="1:7" ht="30" customHeight="1" x14ac:dyDescent="0.15">
      <c r="A17" s="10"/>
      <c r="B17" s="21" t="s">
        <v>8</v>
      </c>
      <c r="C17" s="22">
        <v>508</v>
      </c>
      <c r="D17" s="23">
        <v>164.4</v>
      </c>
      <c r="E17" s="24">
        <v>150741</v>
      </c>
      <c r="F17" s="25">
        <v>107.11</v>
      </c>
    </row>
    <row r="18" spans="1:7" ht="30" customHeight="1" x14ac:dyDescent="0.15">
      <c r="A18" s="26"/>
      <c r="B18" s="27" t="s">
        <v>9</v>
      </c>
      <c r="C18" s="28">
        <f>IF(SUM(C16:C17)=0,"",SUM(C16:C17))</f>
        <v>54087</v>
      </c>
      <c r="D18" s="29">
        <f>IF(C18="","",C18/56106*100)</f>
        <v>96.401454389904828</v>
      </c>
      <c r="E18" s="30">
        <f>IF(SUM(E16:E17)=0,"",SUM(E16:E17))</f>
        <v>16293321</v>
      </c>
      <c r="F18" s="31">
        <f>IF(E18="","",E18/20285520*100)</f>
        <v>80.319957289731789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1954191</v>
      </c>
      <c r="D19" s="36">
        <f>IF(C19&lt;&gt; "",IF(C20 &lt;&gt;"",C19/C20*100,""),"")</f>
        <v>91.505949880805716</v>
      </c>
      <c r="E19" s="48">
        <f>IF(SUM(E18,E15,E11,E8)=0,"",SUM(E18,E15,E11,E8))</f>
        <v>850040333</v>
      </c>
      <c r="F19" s="47">
        <f>IF(E19&lt;&gt; "",IF(E20 &lt;&gt;"",E19/E20*100,""),"")</f>
        <v>83.040221252574241</v>
      </c>
      <c r="G19" s="2"/>
    </row>
    <row r="20" spans="1:7" ht="30" customHeight="1" thickBot="1" x14ac:dyDescent="0.2">
      <c r="A20" s="37" t="s">
        <v>15</v>
      </c>
      <c r="B20" s="38"/>
      <c r="C20" s="39">
        <v>2135589</v>
      </c>
      <c r="D20" s="40">
        <v>102.38</v>
      </c>
      <c r="E20" s="41">
        <v>1023648926</v>
      </c>
      <c r="F20" s="42">
        <v>124.35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2022年04月～2023年03月&amp;C&amp;"ＭＳ 明朝,太字"&amp;20 国際輸入航空貨物実績集計表＜最新訂正版＞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2023-11-20T00:56:59Z</cp:lastPrinted>
  <dcterms:created xsi:type="dcterms:W3CDTF">2010-08-02T01:01:10Z</dcterms:created>
  <dcterms:modified xsi:type="dcterms:W3CDTF">2023-11-20T00:57:02Z</dcterms:modified>
</cp:coreProperties>
</file>