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<sst xmlns="http://schemas.openxmlformats.org/spreadsheetml/2006/main" count="27" uniqueCount="20">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</sst>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  <font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176" fontId="8" fillId="0" borderId="28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176" fontId="8" fillId="0" borderId="29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horizontal="right" vertical="center"/>
    </xf>
    <xf numFmtId="176" fontId="8" fillId="0" borderId="31" xfId="1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6" fontId="8" fillId="0" borderId="31" xfId="2" applyNumberFormat="1" applyFont="1" applyBorder="1" applyAlignment="1">
      <alignment horizontal="right"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8" sqref="F8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602747</v>
      </c>
      <c r="D2" s="13">
        <v>89.35</v>
      </c>
      <c r="E2" s="44">
        <v>243092992</v>
      </c>
      <c r="F2" s="45">
        <v>74.14</v>
      </c>
    </row>
    <row r="3" spans="1:8" ht="30" customHeight="1" x14ac:dyDescent="0.15">
      <c r="A3" s="10"/>
      <c r="B3" s="16" t="s">
        <v>4</v>
      </c>
      <c r="C3" s="17">
        <v>6167</v>
      </c>
      <c r="D3" s="18">
        <v>61.13</v>
      </c>
      <c r="E3" s="19">
        <v>873373</v>
      </c>
      <c r="F3" s="20">
        <v>26.62</v>
      </c>
    </row>
    <row r="4" spans="1:8" ht="30" customHeight="1" x14ac:dyDescent="0.15">
      <c r="A4" s="10"/>
      <c r="B4" s="16" t="s">
        <v>5</v>
      </c>
      <c r="C4" s="17">
        <v>66206</v>
      </c>
      <c r="D4" s="18">
        <v>90.08</v>
      </c>
      <c r="E4" s="46">
        <v>24825426</v>
      </c>
      <c r="F4" s="47">
        <v>80.38</v>
      </c>
    </row>
    <row r="5" spans="1:8" ht="30" customHeight="1" x14ac:dyDescent="0.15">
      <c r="A5" s="10"/>
      <c r="B5" s="16" t="s">
        <v>6</v>
      </c>
      <c r="C5" s="17">
        <v>443</v>
      </c>
      <c r="D5" s="18">
        <v>100.68</v>
      </c>
      <c r="E5" s="19">
        <v>206535</v>
      </c>
      <c r="F5" s="20">
        <v>116.51</v>
      </c>
    </row>
    <row r="6" spans="1:8" ht="30" customHeight="1" x14ac:dyDescent="0.15">
      <c r="A6" s="10"/>
      <c r="B6" s="16" t="s">
        <v>7</v>
      </c>
      <c r="C6" s="17">
        <v>411</v>
      </c>
      <c r="D6" s="18">
        <v>148.91</v>
      </c>
      <c r="E6" s="19">
        <v>282298</v>
      </c>
      <c r="F6" s="20">
        <v>247.46</v>
      </c>
    </row>
    <row r="7" spans="1:8" ht="30" customHeight="1" x14ac:dyDescent="0.15">
      <c r="A7" s="10"/>
      <c r="B7" s="21" t="s">
        <v>8</v>
      </c>
      <c r="C7" s="22">
        <v>8181</v>
      </c>
      <c r="D7" s="23">
        <v>83.56</v>
      </c>
      <c r="E7" s="24">
        <v>2640912</v>
      </c>
      <c r="F7" s="25">
        <v>72.92</v>
      </c>
    </row>
    <row r="8" spans="1:8" ht="30" customHeight="1" x14ac:dyDescent="0.15">
      <c r="A8" s="26"/>
      <c r="B8" s="27" t="s">
        <v>9</v>
      </c>
      <c r="C8" s="28">
        <f>IF(SUM(C2:C7)=0,"",SUM(C2:C7))</f>
        <v>684155</v>
      </c>
      <c r="D8" s="29">
        <f>IF(C8="","",C8/768671*100)</f>
        <v>89.00491887946859</v>
      </c>
      <c r="E8" s="48">
        <f>IF(SUM(E2:E7)=0,"",SUM(E2:E7))</f>
        <v>271921536</v>
      </c>
      <c r="F8" s="49">
        <f>IF(E8="","",E8/365956073*100)</f>
        <v>74.304419590817943</v>
      </c>
    </row>
    <row r="9" spans="1:8" ht="30" customHeight="1" x14ac:dyDescent="0.15">
      <c r="A9" s="32"/>
      <c r="B9" s="11" t="s">
        <v>10</v>
      </c>
      <c r="C9" s="12">
        <v>70590</v>
      </c>
      <c r="D9" s="13">
        <v>81.540000000000006</v>
      </c>
      <c r="E9" s="44">
        <v>23049938</v>
      </c>
      <c r="F9" s="45">
        <v>59.06</v>
      </c>
    </row>
    <row r="10" spans="1:8" ht="30" customHeight="1" x14ac:dyDescent="0.15">
      <c r="A10" s="10"/>
      <c r="B10" s="21" t="s">
        <v>8</v>
      </c>
      <c r="C10" s="22">
        <v>912</v>
      </c>
      <c r="D10" s="23">
        <v>78.22</v>
      </c>
      <c r="E10" s="24">
        <v>300869</v>
      </c>
      <c r="F10" s="25">
        <v>58.16</v>
      </c>
    </row>
    <row r="11" spans="1:8" ht="30" customHeight="1" x14ac:dyDescent="0.15">
      <c r="A11" s="26"/>
      <c r="B11" s="27" t="s">
        <v>9</v>
      </c>
      <c r="C11" s="28">
        <f>IF(SUM(C9:C10)=0,"",SUM(C9:C10))</f>
        <v>71502</v>
      </c>
      <c r="D11" s="29">
        <f>IF(C11="","",C11/87735*100)</f>
        <v>81.497691913147548</v>
      </c>
      <c r="E11" s="48">
        <f>IF(SUM(E9:E10)=0,"",SUM(E9:E10))</f>
        <v>23350807</v>
      </c>
      <c r="F11" s="49">
        <f>IF(E11="","",E11/39547077*100)</f>
        <v>59.045595202902099</v>
      </c>
    </row>
    <row r="12" spans="1:8" ht="30" customHeight="1" x14ac:dyDescent="0.15">
      <c r="A12" s="32"/>
      <c r="B12" s="11" t="s">
        <v>11</v>
      </c>
      <c r="C12" s="12">
        <v>168448</v>
      </c>
      <c r="D12" s="13">
        <v>86.66</v>
      </c>
      <c r="E12" s="44">
        <v>95605998</v>
      </c>
      <c r="F12" s="45">
        <v>83.44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1552</v>
      </c>
      <c r="D14" s="23">
        <v>23.68</v>
      </c>
      <c r="E14" s="24">
        <v>513332</v>
      </c>
      <c r="F14" s="25">
        <v>16.52</v>
      </c>
    </row>
    <row r="15" spans="1:8" ht="30" customHeight="1" x14ac:dyDescent="0.15">
      <c r="A15" s="26"/>
      <c r="B15" s="27" t="s">
        <v>9</v>
      </c>
      <c r="C15" s="28">
        <f>IF(SUM(C12:C14)=0,"",SUM(C12:C14))</f>
        <v>170000</v>
      </c>
      <c r="D15" s="29">
        <f>IF(C15="","",C15/200942*100)</f>
        <v>84.601526808730881</v>
      </c>
      <c r="E15" s="48">
        <f>IF(SUM(E12:E14)=0,"",SUM(E12:E14))</f>
        <v>96119330</v>
      </c>
      <c r="F15" s="49">
        <f>IF(E15="","",E15/117687134*100)</f>
        <v>81.673609283407316</v>
      </c>
    </row>
    <row r="16" spans="1:8" ht="30" customHeight="1" x14ac:dyDescent="0.15">
      <c r="A16" s="32"/>
      <c r="B16" s="11" t="s">
        <v>13</v>
      </c>
      <c r="C16" s="12">
        <v>27938</v>
      </c>
      <c r="D16" s="13">
        <v>98.78</v>
      </c>
      <c r="E16" s="14">
        <v>8246265</v>
      </c>
      <c r="F16" s="15">
        <v>76.02</v>
      </c>
    </row>
    <row r="17" spans="1:7" ht="30" customHeight="1" x14ac:dyDescent="0.15">
      <c r="A17" s="10"/>
      <c r="B17" s="21" t="s">
        <v>8</v>
      </c>
      <c r="C17" s="22">
        <v>197</v>
      </c>
      <c r="D17" s="23">
        <v>82.43</v>
      </c>
      <c r="E17" s="24">
        <v>57940</v>
      </c>
      <c r="F17" s="25">
        <v>56.58</v>
      </c>
    </row>
    <row r="18" spans="1:7" ht="30" customHeight="1" x14ac:dyDescent="0.15">
      <c r="A18" s="26"/>
      <c r="B18" s="27" t="s">
        <v>9</v>
      </c>
      <c r="C18" s="28">
        <f>IF(SUM(C16:C17)=0,"",SUM(C16:C17))</f>
        <v>28135</v>
      </c>
      <c r="D18" s="29">
        <f>IF(C18="","",C18/28521*100)</f>
        <v>98.6466112688896</v>
      </c>
      <c r="E18" s="30">
        <f>IF(SUM(E16:E17)=0,"",SUM(E16:E17))</f>
        <v>8304205</v>
      </c>
      <c r="F18" s="31">
        <f>IF(E18="","",E18/10949923*100)</f>
        <v>75.838021874674368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953792</v>
      </c>
      <c r="D19" s="36">
        <f>IF(C19&lt;&gt; "",IF(C20 &lt;&gt;"",C19/C20*100,""),"")</f>
        <v>87.836746421529668</v>
      </c>
      <c r="E19" s="50">
        <f>IF(SUM(E18,E15,E11,E8)=0,"",SUM(E18,E15,E11,E8))</f>
        <v>399695878</v>
      </c>
      <c r="F19" s="49">
        <f>IF(E19&lt;&gt; "",IF(E20 &lt;&gt;"",E19/E20*100,""),"")</f>
        <v>74.829768057509298</v>
      </c>
      <c r="G19" s="2"/>
    </row>
    <row r="20" spans="1:7" ht="30" customHeight="1" thickBot="1" x14ac:dyDescent="0.2">
      <c r="A20" s="37" t="s">
        <v>15</v>
      </c>
      <c r="B20" s="38"/>
      <c r="C20" s="39">
        <v>1085869</v>
      </c>
      <c r="D20" s="40">
        <v>97.54</v>
      </c>
      <c r="E20" s="41">
        <v>534140207</v>
      </c>
      <c r="F20" s="42">
        <v>116.04</v>
      </c>
    </row>
    <row r="24" spans="1:7" ht="18" x14ac:dyDescent="0.15">
      <c r="A24" s="43" t="s">
        <v>17</v>
      </c>
    </row>
    <row r="25" spans="1:7" ht="18" x14ac:dyDescent="0.15">
      <c r="A25" s="43" t="s">
        <v>18</v>
      </c>
    </row>
    <row r="26" spans="1:7" ht="18" x14ac:dyDescent="0.15">
      <c r="A26" s="43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>&amp;L
 &amp;"ＭＳ 明朝,太字"&amp;12  2022年10月～2023年03月&amp;C&amp;"ＭＳ 明朝,太字"&amp;20 国際輸入航空貨物実績集計表&lt;訂正版&gt;   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2023-10-19T04:14:28Z</cp:lastPrinted>
  <dcterms:created xsi:type="dcterms:W3CDTF">2010-08-02T01:01:10Z</dcterms:created>
  <dcterms:modified xsi:type="dcterms:W3CDTF">2023-10-19T04:14:30Z</dcterms:modified>
</cp:coreProperties>
</file>