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<sst xmlns="http://schemas.openxmlformats.org/spreadsheetml/2006/main" count="27" uniqueCount="20">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</sst>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3" sqref="F23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638836</v>
      </c>
      <c r="D2" s="13">
        <v>99.61</v>
      </c>
      <c r="E2" s="44">
        <v>284678743</v>
      </c>
      <c r="F2" s="45">
        <v>96.48</v>
      </c>
    </row>
    <row r="3" spans="1:8" ht="30" customHeight="1" x14ac:dyDescent="0.15">
      <c r="A3" s="10"/>
      <c r="B3" s="16" t="s">
        <v>4</v>
      </c>
      <c r="C3" s="17">
        <v>6252</v>
      </c>
      <c r="D3" s="18">
        <v>38.82</v>
      </c>
      <c r="E3" s="19">
        <v>842000</v>
      </c>
      <c r="F3" s="20">
        <v>15.16</v>
      </c>
    </row>
    <row r="4" spans="1:8" ht="30" customHeight="1" x14ac:dyDescent="0.15">
      <c r="A4" s="10"/>
      <c r="B4" s="16" t="s">
        <v>5</v>
      </c>
      <c r="C4" s="17">
        <v>67963</v>
      </c>
      <c r="D4" s="18">
        <v>94.44</v>
      </c>
      <c r="E4" s="19">
        <v>26084373</v>
      </c>
      <c r="F4" s="20">
        <v>90.92</v>
      </c>
    </row>
    <row r="5" spans="1:8" ht="30" customHeight="1" x14ac:dyDescent="0.15">
      <c r="A5" s="10"/>
      <c r="B5" s="16" t="s">
        <v>6</v>
      </c>
      <c r="C5" s="17">
        <v>550</v>
      </c>
      <c r="D5" s="18">
        <v>115.55</v>
      </c>
      <c r="E5" s="19">
        <v>207599</v>
      </c>
      <c r="F5" s="20">
        <v>102.07</v>
      </c>
    </row>
    <row r="6" spans="1:8" ht="30" customHeight="1" x14ac:dyDescent="0.15">
      <c r="A6" s="10"/>
      <c r="B6" s="16" t="s">
        <v>7</v>
      </c>
      <c r="C6" s="17">
        <v>354</v>
      </c>
      <c r="D6" s="18">
        <v>99.44</v>
      </c>
      <c r="E6" s="19">
        <v>256820</v>
      </c>
      <c r="F6" s="20">
        <v>120.68</v>
      </c>
    </row>
    <row r="7" spans="1:8" ht="30" customHeight="1" x14ac:dyDescent="0.15">
      <c r="A7" s="10"/>
      <c r="B7" s="21" t="s">
        <v>8</v>
      </c>
      <c r="C7" s="22">
        <v>9232</v>
      </c>
      <c r="D7" s="23">
        <v>84.83</v>
      </c>
      <c r="E7" s="24">
        <v>2795485</v>
      </c>
      <c r="F7" s="25">
        <v>73.66</v>
      </c>
    </row>
    <row r="8" spans="1:8" ht="30" customHeight="1" x14ac:dyDescent="0.15">
      <c r="A8" s="26"/>
      <c r="B8" s="27" t="s">
        <v>9</v>
      </c>
      <c r="C8" s="28">
        <f>IF(SUM(C2:C7)=0,"",SUM(C2:C7))</f>
        <v>723187</v>
      </c>
      <c r="D8" s="29">
        <f>IF(C8="","",C8/741096*100)</f>
        <v>97.583443980267063</v>
      </c>
      <c r="E8" s="46">
        <f>IF(SUM(E2:E7)=0,"",SUM(E2:E7))</f>
        <v>314865020</v>
      </c>
      <c r="F8" s="47">
        <f>IF(E8="","",E8/333534447*100)</f>
        <v>94.402549071640564</v>
      </c>
    </row>
    <row r="9" spans="1:8" ht="30" customHeight="1" x14ac:dyDescent="0.15">
      <c r="A9" s="32"/>
      <c r="B9" s="11" t="s">
        <v>10</v>
      </c>
      <c r="C9" s="12">
        <v>75988</v>
      </c>
      <c r="D9" s="13">
        <v>89.45</v>
      </c>
      <c r="E9" s="14">
        <v>28011322</v>
      </c>
      <c r="F9" s="15">
        <v>79.23</v>
      </c>
    </row>
    <row r="10" spans="1:8" ht="30" customHeight="1" x14ac:dyDescent="0.15">
      <c r="A10" s="10"/>
      <c r="B10" s="21" t="s">
        <v>8</v>
      </c>
      <c r="C10" s="22">
        <v>1143</v>
      </c>
      <c r="D10" s="23">
        <v>74.41</v>
      </c>
      <c r="E10" s="24">
        <v>409692</v>
      </c>
      <c r="F10" s="25">
        <v>58.23</v>
      </c>
    </row>
    <row r="11" spans="1:8" ht="30" customHeight="1" x14ac:dyDescent="0.15">
      <c r="A11" s="26"/>
      <c r="B11" s="27" t="s">
        <v>9</v>
      </c>
      <c r="C11" s="28">
        <f>IF(SUM(C9:C10)=0,"",SUM(C9:C10))</f>
        <v>77131</v>
      </c>
      <c r="D11" s="29">
        <f>IF(C11="","",C11/86491*100)</f>
        <v>89.178064769744822</v>
      </c>
      <c r="E11" s="30">
        <f>IF(SUM(E9:E10)=0,"",SUM(E9:E10))</f>
        <v>28421014</v>
      </c>
      <c r="F11" s="31">
        <f>IF(E11="","",E11/36057939*100)</f>
        <v>78.820406235642025</v>
      </c>
    </row>
    <row r="12" spans="1:8" ht="30" customHeight="1" x14ac:dyDescent="0.15">
      <c r="A12" s="32"/>
      <c r="B12" s="11" t="s">
        <v>11</v>
      </c>
      <c r="C12" s="12">
        <v>171918</v>
      </c>
      <c r="D12" s="13">
        <v>91.13</v>
      </c>
      <c r="E12" s="14">
        <v>98192467</v>
      </c>
      <c r="F12" s="15">
        <v>90.96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2211</v>
      </c>
      <c r="D14" s="23">
        <v>37.53</v>
      </c>
      <c r="E14" s="24">
        <v>876838</v>
      </c>
      <c r="F14" s="25">
        <v>33.31</v>
      </c>
    </row>
    <row r="15" spans="1:8" ht="30" customHeight="1" x14ac:dyDescent="0.15">
      <c r="A15" s="26"/>
      <c r="B15" s="27" t="s">
        <v>9</v>
      </c>
      <c r="C15" s="28">
        <f>IF(SUM(C12:C14)=0,"",SUM(C12:C14))</f>
        <v>174129</v>
      </c>
      <c r="D15" s="29">
        <f>IF(C15="","",C15/194548*100)</f>
        <v>89.504389662191329</v>
      </c>
      <c r="E15" s="30">
        <f>IF(SUM(E12:E14)=0,"",SUM(E12:E14))</f>
        <v>99069305</v>
      </c>
      <c r="F15" s="31">
        <f>IF(E15="","",E15/110580736*100)</f>
        <v>89.590021357788757</v>
      </c>
    </row>
    <row r="16" spans="1:8" ht="30" customHeight="1" x14ac:dyDescent="0.15">
      <c r="A16" s="32"/>
      <c r="B16" s="11" t="s">
        <v>13</v>
      </c>
      <c r="C16" s="12">
        <v>25641</v>
      </c>
      <c r="D16" s="13">
        <v>93.19</v>
      </c>
      <c r="E16" s="14">
        <v>7896315</v>
      </c>
      <c r="F16" s="15">
        <v>84.93</v>
      </c>
    </row>
    <row r="17" spans="1:7" ht="30" customHeight="1" x14ac:dyDescent="0.15">
      <c r="A17" s="10"/>
      <c r="B17" s="21" t="s">
        <v>8</v>
      </c>
      <c r="C17" s="22">
        <v>311</v>
      </c>
      <c r="D17" s="23">
        <v>444.29</v>
      </c>
      <c r="E17" s="24">
        <v>92801</v>
      </c>
      <c r="F17" s="25">
        <v>242.1</v>
      </c>
    </row>
    <row r="18" spans="1:7" ht="30" customHeight="1" x14ac:dyDescent="0.15">
      <c r="A18" s="26"/>
      <c r="B18" s="27" t="s">
        <v>9</v>
      </c>
      <c r="C18" s="28">
        <f>IF(SUM(C16:C17)=0,"",SUM(C16:C17))</f>
        <v>25952</v>
      </c>
      <c r="D18" s="29">
        <f>IF(C18="","",C18/27585*100)</f>
        <v>94.080116005075226</v>
      </c>
      <c r="E18" s="30">
        <f>IF(SUM(E16:E17)=0,"",SUM(E16:E17))</f>
        <v>7989116</v>
      </c>
      <c r="F18" s="31">
        <f>IF(E18="","",E18/9335597*100)</f>
        <v>85.576915970130244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1000399</v>
      </c>
      <c r="D19" s="36">
        <f>IF(C19&lt;&gt; "",IF(C20 &lt;&gt;"",C19/C20*100,""),"")</f>
        <v>95.301508973821598</v>
      </c>
      <c r="E19" s="48">
        <f>IF(SUM(E18,E15,E11,E8)=0,"",SUM(E18,E15,E11,E8))</f>
        <v>450344455</v>
      </c>
      <c r="F19" s="47">
        <f>IF(E19&lt;&gt; "",IF(E20 &lt;&gt;"",E19/E20*100,""),"")</f>
        <v>91.999271416450497</v>
      </c>
      <c r="G19" s="2"/>
    </row>
    <row r="20" spans="1:7" ht="30" customHeight="1" thickBot="1" x14ac:dyDescent="0.2">
      <c r="A20" s="37" t="s">
        <v>15</v>
      </c>
      <c r="B20" s="38"/>
      <c r="C20" s="39">
        <v>1049720</v>
      </c>
      <c r="D20" s="40">
        <v>107.93</v>
      </c>
      <c r="E20" s="41">
        <v>489508719</v>
      </c>
      <c r="F20" s="42">
        <v>134.88999999999999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2022年04月～2022年09月&amp;C&amp;"ＭＳ 明朝,太字"&amp;20 国際輸入航空貨物実績集計表＜最新訂正版＞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2023-11-20T00:53:12Z</cp:lastPrinted>
  <dcterms:created xsi:type="dcterms:W3CDTF">2010-08-02T01:01:10Z</dcterms:created>
  <dcterms:modified xsi:type="dcterms:W3CDTF">2023-11-20T00:53:16Z</dcterms:modified>
</cp:coreProperties>
</file>